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zet1\Desktop\Budzet 2025\"/>
    </mc:Choice>
  </mc:AlternateContent>
  <xr:revisionPtr revIDLastSave="0" documentId="8_{A4EE1B1A-B910-426B-AA1A-66FEDE6C7887}" xr6:coauthVersionLast="45" xr6:coauthVersionMax="45" xr10:uidLastSave="{00000000-0000-0000-0000-000000000000}"/>
  <bookViews>
    <workbookView xWindow="-120" yWindow="-120" windowWidth="29040" windowHeight="15840" tabRatio="744" activeTab="5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1" i="1" l="1"/>
  <c r="S11" i="1"/>
  <c r="U11" i="1" s="1"/>
  <c r="Z11" i="1" s="1"/>
  <c r="AA11" i="1" s="1"/>
  <c r="AB11" i="1" s="1"/>
  <c r="S12" i="1"/>
  <c r="I9" i="8"/>
  <c r="L8" i="16"/>
  <c r="W12" i="1" l="1"/>
  <c r="U12" i="1"/>
  <c r="Z12" i="1" s="1"/>
  <c r="AA12" i="1" s="1"/>
  <c r="AB12" i="1" s="1"/>
  <c r="W13" i="1"/>
  <c r="Y22" i="1"/>
  <c r="X22" i="1"/>
  <c r="X10" i="1"/>
  <c r="Y10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V22" i="1"/>
  <c r="V10" i="1"/>
  <c r="V32" i="1" s="1"/>
  <c r="Z35" i="1" s="1"/>
  <c r="L9" i="16" l="1"/>
  <c r="L10" i="16"/>
  <c r="L11" i="16"/>
  <c r="L12" i="16"/>
  <c r="L13" i="16"/>
  <c r="L14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1" i="16"/>
  <c r="L42" i="16"/>
  <c r="L43" i="16"/>
  <c r="L44" i="16"/>
  <c r="L45" i="16"/>
  <c r="L46" i="16"/>
  <c r="L47" i="16"/>
  <c r="L48" i="16"/>
  <c r="L49" i="16"/>
  <c r="C2" i="16" l="1"/>
  <c r="I40" i="16" l="1"/>
  <c r="L40" i="16" s="1"/>
  <c r="I15" i="16"/>
  <c r="L15" i="16" s="1"/>
  <c r="L51" i="16"/>
  <c r="L52" i="16"/>
  <c r="L53" i="16"/>
  <c r="I50" i="16" l="1"/>
  <c r="L50" i="16" s="1"/>
  <c r="K15" i="16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3" i="1"/>
  <c r="S14" i="1"/>
  <c r="S15" i="1"/>
  <c r="S16" i="1"/>
  <c r="S17" i="1"/>
  <c r="S18" i="1"/>
  <c r="S19" i="1"/>
  <c r="S20" i="1"/>
  <c r="S21" i="1"/>
  <c r="G11" i="17" l="1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M46" i="7"/>
  <c r="N46" i="7" s="1"/>
  <c r="G47" i="7"/>
  <c r="F47" i="7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F38" i="7" s="1"/>
  <c r="G39" i="7"/>
  <c r="S37" i="7"/>
  <c r="R37" i="7"/>
  <c r="R35" i="7" s="1"/>
  <c r="S36" i="7"/>
  <c r="T36" i="7" s="1"/>
  <c r="P37" i="7"/>
  <c r="O37" i="7"/>
  <c r="P36" i="7"/>
  <c r="Q36" i="7" s="1"/>
  <c r="M37" i="7"/>
  <c r="L37" i="7"/>
  <c r="L35" i="7" s="1"/>
  <c r="M36" i="7"/>
  <c r="N36" i="7" s="1"/>
  <c r="G37" i="7"/>
  <c r="F37" i="7"/>
  <c r="F35" i="7" s="1"/>
  <c r="G36" i="7"/>
  <c r="S34" i="7"/>
  <c r="R34" i="7"/>
  <c r="S33" i="7"/>
  <c r="P34" i="7"/>
  <c r="O34" i="7"/>
  <c r="O32" i="7" s="1"/>
  <c r="P33" i="7"/>
  <c r="M34" i="7"/>
  <c r="L34" i="7"/>
  <c r="M33" i="7"/>
  <c r="N33" i="7" s="1"/>
  <c r="G34" i="7"/>
  <c r="F34" i="7"/>
  <c r="F32" i="7" s="1"/>
  <c r="G33" i="7"/>
  <c r="H33" i="7" s="1"/>
  <c r="S31" i="7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F23" i="7" s="1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F20" i="7" s="1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F19" i="7"/>
  <c r="F17" i="7" s="1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T11" i="7" s="1"/>
  <c r="S10" i="7"/>
  <c r="P12" i="7"/>
  <c r="O12" i="7"/>
  <c r="P11" i="7"/>
  <c r="Q11" i="7" s="1"/>
  <c r="P10" i="7"/>
  <c r="M12" i="7"/>
  <c r="L12" i="7"/>
  <c r="M11" i="7"/>
  <c r="N11" i="7" s="1"/>
  <c r="M10" i="7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C47" i="7"/>
  <c r="C45" i="7" s="1"/>
  <c r="D46" i="7"/>
  <c r="E46" i="7" s="1"/>
  <c r="D44" i="7"/>
  <c r="C44" i="7"/>
  <c r="D43" i="7"/>
  <c r="E43" i="7" s="1"/>
  <c r="D40" i="7"/>
  <c r="C40" i="7"/>
  <c r="E40" i="7" s="1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D30" i="7"/>
  <c r="D28" i="7"/>
  <c r="C28" i="7"/>
  <c r="C26" i="7" s="1"/>
  <c r="D27" i="7"/>
  <c r="D26" i="7" s="1"/>
  <c r="D25" i="7"/>
  <c r="C25" i="7"/>
  <c r="D24" i="7"/>
  <c r="E24" i="7" s="1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P38" i="7"/>
  <c r="C38" i="7"/>
  <c r="O35" i="7"/>
  <c r="T33" i="7"/>
  <c r="Q33" i="7"/>
  <c r="R32" i="7"/>
  <c r="M32" i="7"/>
  <c r="Q30" i="7"/>
  <c r="P29" i="7"/>
  <c r="M29" i="7"/>
  <c r="Q27" i="7"/>
  <c r="F26" i="7"/>
  <c r="Q24" i="7"/>
  <c r="M23" i="7"/>
  <c r="T21" i="7"/>
  <c r="Q21" i="7"/>
  <c r="E21" i="7"/>
  <c r="T18" i="7"/>
  <c r="R17" i="7"/>
  <c r="O17" i="7"/>
  <c r="Q14" i="7"/>
  <c r="R13" i="7"/>
  <c r="F13" i="7"/>
  <c r="H19" i="7" l="1"/>
  <c r="H31" i="7"/>
  <c r="H29" i="7" s="1"/>
  <c r="H34" i="7"/>
  <c r="H37" i="7"/>
  <c r="H44" i="7"/>
  <c r="H47" i="7"/>
  <c r="H45" i="7" s="1"/>
  <c r="H50" i="7"/>
  <c r="D23" i="7"/>
  <c r="S29" i="7"/>
  <c r="S38" i="7"/>
  <c r="S42" i="7"/>
  <c r="S45" i="7"/>
  <c r="E51" i="7"/>
  <c r="E22" i="7"/>
  <c r="E31" i="7"/>
  <c r="E47" i="7"/>
  <c r="M55" i="7"/>
  <c r="N55" i="7" s="1"/>
  <c r="S55" i="7"/>
  <c r="T55" i="7" s="1"/>
  <c r="Q37" i="7"/>
  <c r="N47" i="7"/>
  <c r="D42" i="7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D16" i="7" s="1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C16" i="7" s="1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H26" i="7" s="1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O38" i="7"/>
  <c r="Q38" i="7" s="1"/>
  <c r="P35" i="7"/>
  <c r="Q35" i="7" s="1"/>
  <c r="Q31" i="7"/>
  <c r="Q29" i="7" s="1"/>
  <c r="F29" i="7"/>
  <c r="F16" i="7" s="1"/>
  <c r="R26" i="7"/>
  <c r="L26" i="7"/>
  <c r="L16" i="7" s="1"/>
  <c r="R23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K35" i="7" s="1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K26" i="7" s="1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7" i="7"/>
  <c r="AN26" i="7"/>
  <c r="AM26" i="7"/>
  <c r="AO25" i="7"/>
  <c r="AO24" i="7"/>
  <c r="AN23" i="7"/>
  <c r="AM23" i="7"/>
  <c r="AO22" i="7"/>
  <c r="AO21" i="7"/>
  <c r="AN20" i="7"/>
  <c r="AM20" i="7"/>
  <c r="AO19" i="7"/>
  <c r="AO18" i="7"/>
  <c r="AN17" i="7"/>
  <c r="AM17" i="7"/>
  <c r="AO15" i="7"/>
  <c r="AO14" i="7"/>
  <c r="AN13" i="7"/>
  <c r="AM13" i="7"/>
  <c r="AO12" i="7"/>
  <c r="AO11" i="7"/>
  <c r="AO10" i="7"/>
  <c r="AN9" i="7"/>
  <c r="AM9" i="7"/>
  <c r="CE20" i="7" l="1"/>
  <c r="AO17" i="7"/>
  <c r="AO20" i="7"/>
  <c r="AO26" i="7"/>
  <c r="AO32" i="7"/>
  <c r="AO45" i="7"/>
  <c r="AO51" i="7"/>
  <c r="CH22" i="7"/>
  <c r="Q21" i="16" s="1"/>
  <c r="BP23" i="7"/>
  <c r="BV34" i="7"/>
  <c r="G33" i="16" s="1"/>
  <c r="BP42" i="7"/>
  <c r="BS45" i="7"/>
  <c r="AX45" i="7"/>
  <c r="T38" i="7"/>
  <c r="BJ9" i="7"/>
  <c r="AU23" i="7"/>
  <c r="AU32" i="7"/>
  <c r="BG32" i="7"/>
  <c r="BG48" i="7"/>
  <c r="G16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16" i="7" s="1"/>
  <c r="E48" i="7"/>
  <c r="G31" i="16"/>
  <c r="AX51" i="7"/>
  <c r="BJ51" i="7"/>
  <c r="H41" i="7"/>
  <c r="BH41" i="7"/>
  <c r="BO41" i="7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BI54" i="7" s="1"/>
  <c r="G41" i="7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V26" i="7" s="1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N41" i="7"/>
  <c r="CB9" i="7"/>
  <c r="BU23" i="7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36" i="7"/>
  <c r="W36" i="7" s="1"/>
  <c r="V47" i="7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V35" i="7" s="1"/>
  <c r="BP45" i="7"/>
  <c r="T16" i="7"/>
  <c r="N16" i="7"/>
  <c r="M41" i="7"/>
  <c r="M54" i="7" s="1"/>
  <c r="BV15" i="7"/>
  <c r="G14" i="16" s="1"/>
  <c r="G12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V33" i="7"/>
  <c r="V34" i="7"/>
  <c r="V37" i="7"/>
  <c r="V35" i="7" s="1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BA46" i="7"/>
  <c r="E45" i="16" s="1"/>
  <c r="BM49" i="7"/>
  <c r="O48" i="16" s="1"/>
  <c r="V49" i="7"/>
  <c r="S54" i="7"/>
  <c r="V23" i="7"/>
  <c r="R16" i="7"/>
  <c r="R54" i="7" s="1"/>
  <c r="F54" i="7"/>
  <c r="N42" i="7"/>
  <c r="Q41" i="7"/>
  <c r="L54" i="7"/>
  <c r="T48" i="7"/>
  <c r="T41" i="7" s="1"/>
  <c r="H16" i="7"/>
  <c r="H54" i="7" s="1"/>
  <c r="U29" i="7"/>
  <c r="Q16" i="7"/>
  <c r="U20" i="7"/>
  <c r="U17" i="7"/>
  <c r="BP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M38" i="7" s="1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A40" i="7"/>
  <c r="E39" i="16" s="1"/>
  <c r="AV41" i="7"/>
  <c r="AV54" i="7" s="1"/>
  <c r="BA44" i="7"/>
  <c r="BM50" i="7"/>
  <c r="BM52" i="7"/>
  <c r="BL51" i="7"/>
  <c r="BJ57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7" i="7"/>
  <c r="G36" i="16" s="1"/>
  <c r="G34" i="16" s="1"/>
  <c r="BS38" i="7"/>
  <c r="CE38" i="7"/>
  <c r="BT41" i="7"/>
  <c r="BX41" i="7"/>
  <c r="BZ41" i="7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D53" i="7"/>
  <c r="AE52" i="7"/>
  <c r="AF52" i="7" s="1"/>
  <c r="AE50" i="7"/>
  <c r="J50" i="7" s="1"/>
  <c r="AD50" i="7"/>
  <c r="AD48" i="7" s="1"/>
  <c r="AE49" i="7"/>
  <c r="AE47" i="7"/>
  <c r="J47" i="7" s="1"/>
  <c r="AD47" i="7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E38" i="7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AF14" i="7" l="1"/>
  <c r="C13" i="16" s="1"/>
  <c r="AD42" i="7"/>
  <c r="AE51" i="7"/>
  <c r="CB16" i="7"/>
  <c r="BU16" i="7"/>
  <c r="AF27" i="7"/>
  <c r="C26" i="16" s="1"/>
  <c r="AF34" i="7"/>
  <c r="C33" i="16" s="1"/>
  <c r="AF47" i="7"/>
  <c r="C46" i="16" s="1"/>
  <c r="C44" i="16" s="1"/>
  <c r="AI45" i="7"/>
  <c r="BZ54" i="7"/>
  <c r="BF54" i="7"/>
  <c r="CH35" i="7"/>
  <c r="N41" i="7"/>
  <c r="AS54" i="7"/>
  <c r="BP41" i="7"/>
  <c r="G54" i="7"/>
  <c r="BO54" i="7"/>
  <c r="AO16" i="7"/>
  <c r="AF39" i="7"/>
  <c r="C38" i="16" s="1"/>
  <c r="AE23" i="7"/>
  <c r="BV32" i="7"/>
  <c r="BV26" i="7"/>
  <c r="W31" i="7"/>
  <c r="W29" i="7" s="1"/>
  <c r="V45" i="7"/>
  <c r="AO41" i="7"/>
  <c r="Q37" i="16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E48" i="7"/>
  <c r="CF16" i="7"/>
  <c r="CF54" i="7" s="1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J17" i="7" s="1"/>
  <c r="W19" i="7"/>
  <c r="W17" i="7" s="1"/>
  <c r="J30" i="7"/>
  <c r="K30" i="7" s="1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F51" i="7" s="1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J32" i="7"/>
  <c r="K27" i="7"/>
  <c r="J26" i="7"/>
  <c r="I9" i="7"/>
  <c r="K12" i="7"/>
  <c r="K18" i="7"/>
  <c r="V57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A16" i="7"/>
  <c r="AB16" i="7"/>
  <c r="AA41" i="7"/>
  <c r="AA54" i="7" s="1"/>
  <c r="AC42" i="7"/>
  <c r="AE17" i="7"/>
  <c r="AF24" i="7"/>
  <c r="C23" i="16" s="1"/>
  <c r="AE26" i="7"/>
  <c r="AD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K42" i="7" l="1"/>
  <c r="K22" i="7"/>
  <c r="K20" i="7" s="1"/>
  <c r="AF32" i="7"/>
  <c r="CG54" i="7"/>
  <c r="K32" i="7"/>
  <c r="C37" i="16"/>
  <c r="AE41" i="7"/>
  <c r="J56" i="7"/>
  <c r="K56" i="7" s="1"/>
  <c r="AI41" i="7"/>
  <c r="BJ54" i="7"/>
  <c r="I41" i="7"/>
  <c r="W42" i="7"/>
  <c r="W41" i="7" s="1"/>
  <c r="BA41" i="7"/>
  <c r="U54" i="7"/>
  <c r="BA16" i="7"/>
  <c r="BA54" i="7" s="1"/>
  <c r="K47" i="7"/>
  <c r="K45" i="7" s="1"/>
  <c r="K19" i="7"/>
  <c r="W16" i="7"/>
  <c r="AU54" i="7"/>
  <c r="O15" i="16"/>
  <c r="K17" i="7"/>
  <c r="BM41" i="7"/>
  <c r="I57" i="7"/>
  <c r="K57" i="7" s="1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M18" i="16"/>
  <c r="M16" i="16" s="1"/>
  <c r="K35" i="7"/>
  <c r="AF17" i="7"/>
  <c r="AF26" i="7"/>
  <c r="AF20" i="7"/>
  <c r="C20" i="16"/>
  <c r="C19" i="16" s="1"/>
  <c r="AF48" i="7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13" i="7"/>
  <c r="M8" i="16"/>
  <c r="W57" i="7"/>
  <c r="K10" i="7"/>
  <c r="K9" i="7" s="1"/>
  <c r="AF9" i="7"/>
  <c r="C10" i="16"/>
  <c r="C8" i="16" s="1"/>
  <c r="BM16" i="7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AR16" i="7" l="1"/>
  <c r="BM54" i="7"/>
  <c r="AF41" i="7"/>
  <c r="AF54" i="7" s="1"/>
  <c r="J54" i="7"/>
  <c r="M15" i="16"/>
  <c r="C40" i="16"/>
  <c r="I28" i="8"/>
  <c r="K41" i="7"/>
  <c r="K54" i="7" s="1"/>
  <c r="K16" i="7"/>
  <c r="M40" i="16"/>
  <c r="E50" i="16"/>
  <c r="Q50" i="16"/>
  <c r="O50" i="16"/>
  <c r="C15" i="16"/>
  <c r="C50" i="16" s="1"/>
  <c r="W54" i="7"/>
  <c r="AC54" i="7"/>
  <c r="AR54" i="7"/>
  <c r="M50" i="16" l="1"/>
  <c r="P32" i="1" l="1"/>
  <c r="N32" i="1"/>
  <c r="L32" i="1"/>
  <c r="J32" i="1"/>
  <c r="H32" i="1"/>
  <c r="F32" i="1"/>
  <c r="D22" i="1"/>
  <c r="C22" i="1"/>
  <c r="D10" i="1"/>
  <c r="C10" i="1"/>
  <c r="C32" i="1" l="1"/>
  <c r="D32" i="1"/>
  <c r="X32" i="1"/>
  <c r="T35" i="1" s="1"/>
  <c r="Y32" i="1"/>
  <c r="U35" i="1" s="1"/>
  <c r="U13" i="1"/>
  <c r="Z13" i="1" s="1"/>
  <c r="AA13" i="1" l="1"/>
  <c r="AB13" i="1" l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Z23" i="1" s="1"/>
  <c r="S22" i="1"/>
  <c r="U22" i="1" s="1"/>
  <c r="U27" i="1"/>
  <c r="Z27" i="1" s="1"/>
  <c r="AA27" i="1" s="1"/>
  <c r="U31" i="1"/>
  <c r="Z31" i="1" s="1"/>
  <c r="AA31" i="1" s="1"/>
  <c r="U24" i="1"/>
  <c r="Z24" i="1" s="1"/>
  <c r="AA24" i="1" s="1"/>
  <c r="U28" i="1"/>
  <c r="Z28" i="1" s="1"/>
  <c r="AA28" i="1" s="1"/>
  <c r="U25" i="1"/>
  <c r="Z25" i="1" s="1"/>
  <c r="AA25" i="1" s="1"/>
  <c r="U29" i="1"/>
  <c r="Z29" i="1" s="1"/>
  <c r="AA29" i="1" s="1"/>
  <c r="U26" i="1"/>
  <c r="Z26" i="1" s="1"/>
  <c r="AA26" i="1" s="1"/>
  <c r="U30" i="1"/>
  <c r="Z30" i="1" s="1"/>
  <c r="AA30" i="1" s="1"/>
  <c r="Z42" i="7"/>
  <c r="AA23" i="1" l="1"/>
  <c r="AA22" i="1" s="1"/>
  <c r="Z22" i="1"/>
  <c r="AB29" i="1"/>
  <c r="AB25" i="1"/>
  <c r="AB30" i="1"/>
  <c r="AB26" i="1"/>
  <c r="AB24" i="1"/>
  <c r="AB31" i="1"/>
  <c r="AB27" i="1"/>
  <c r="AB23" i="1"/>
  <c r="AB22" i="1" s="1"/>
  <c r="AB28" i="1"/>
  <c r="U21" i="1"/>
  <c r="Z21" i="1" s="1"/>
  <c r="AA21" i="1" s="1"/>
  <c r="U17" i="1"/>
  <c r="Z17" i="1" s="1"/>
  <c r="AA17" i="1" s="1"/>
  <c r="U20" i="1"/>
  <c r="Z20" i="1" s="1"/>
  <c r="AA20" i="1" s="1"/>
  <c r="U16" i="1"/>
  <c r="Z16" i="1" s="1"/>
  <c r="AA16" i="1" s="1"/>
  <c r="U19" i="1"/>
  <c r="Z19" i="1" s="1"/>
  <c r="AA19" i="1" s="1"/>
  <c r="U15" i="1"/>
  <c r="Z15" i="1" s="1"/>
  <c r="AA15" i="1" s="1"/>
  <c r="U18" i="1"/>
  <c r="Z18" i="1" s="1"/>
  <c r="AA18" i="1" s="1"/>
  <c r="U14" i="1"/>
  <c r="Z14" i="1" s="1"/>
  <c r="S10" i="1"/>
  <c r="S32" i="1" s="1"/>
  <c r="AA14" i="1" l="1"/>
  <c r="AA10" i="1" s="1"/>
  <c r="AA32" i="1" s="1"/>
  <c r="Y35" i="1" s="1"/>
  <c r="AA35" i="1" s="1"/>
  <c r="Z10" i="1"/>
  <c r="Z32" i="1" s="1"/>
  <c r="V35" i="1" s="1"/>
  <c r="AB18" i="1"/>
  <c r="AB15" i="1"/>
  <c r="AB19" i="1"/>
  <c r="AB16" i="1"/>
  <c r="AB20" i="1"/>
  <c r="AB17" i="1"/>
  <c r="AB21" i="1"/>
  <c r="AB14" i="1" l="1"/>
  <c r="AB10" i="1" s="1"/>
  <c r="AB32" i="1" s="1"/>
  <c r="H16" i="8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<sst xmlns="http://schemas.openxmlformats.org/spreadsheetml/2006/main" count="543" uniqueCount="140">
  <si>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</si>
  <si>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</si>
  <si>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</si>
  <si>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</si>
  <si>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</si>
  <si>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</si>
  <si>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</si>
  <si>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</si>
  <si>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</si>
  <si>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</si>
  <si>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</si>
  <si>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</si>
  <si>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</si>
  <si>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</si>
  <si>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</si>
  <si>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</si>
  <si>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</si>
  <si>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</si>
  <si>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</si>
  <si>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</si>
  <si>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</si>
  <si>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</si>
  <si>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</si>
  <si>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</si>
  <si>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</si>
  <si>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</si>
  <si>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</si>
  <si>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</si>
  <si>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</si>
  <si>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</si>
  <si>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</si>
  <si>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</si>
  <si>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</si>
  <si>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</si>
  <si>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</si>
  <si>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</si>
  <si>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</si>
  <si>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</si>
  <si>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</si>
  <si>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</si>
  <si>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</si>
  <si>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</si>
  <si>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</si>
  <si>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</si>
  <si>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</si>
  <si>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</si>
  <si>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</si>
  <si>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</si>
  <si>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</si>
  <si>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</si>
  <si>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</si>
  <si>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</si>
  <si>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</si>
  <si>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</si>
  <si>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</si>
  <si>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</si>
  <si>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</si>
  <si>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</si>
  <si>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</si>
  <si>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</si>
  <si>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</si>
  <si>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</si>
  <si>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</si>
  <si>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</si>
  <si>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</si>
  <si>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</si>
  <si>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</si>
  <si>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</si>
  <si>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</si>
  <si>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</si>
  <si>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</si>
  <si>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</si>
  <si>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</si>
  <si>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</si>
  <si>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</si>
  <si>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</si>
  <si>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</si>
  <si>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</si>
  <si>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</si>
  <si>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</si>
  <si>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</si>
  <si>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</si>
  <si>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</si>
  <si>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</si>
  <si>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</si>
  <si>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</si>
  <si>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</si>
  <si>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</si>
  <si>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</si>
  <si>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</si>
  <si>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</si>
  <si>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</si>
  <si>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</si>
  <si>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</si>
  <si>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</si>
  <si>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</si>
  <si>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</si>
  <si>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</si>
  <si>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</si>
  <si>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</si>
  <si>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</si>
  <si>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</si>
  <si>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</si>
  <si>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</si>
  <si>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</si>
  <si>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</si>
  <si>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</si>
  <si>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2024. години на економској класификацији 416</t>
  </si>
  <si>
    <t xml:space="preserve">Маса средстава за плате исплаћена за период  I-X  2024. године и планирана пројекција за период XI-XII према Одлуци о буџету ЈЛС за 2024. годину на економским класификацијама 411 и 412   </t>
  </si>
  <si>
    <t xml:space="preserve">Маса средстава за плате исплаћена за септембар 2024. године на економским класификацијама 411 и 412  </t>
  </si>
  <si>
    <t>Укупан број зап. у октобру 2024. године из извора 01</t>
  </si>
  <si>
    <t>Укупан број зап. у октобру 2024. године из извора 04</t>
  </si>
  <si>
    <t>Укупан број зап. у октобру 2024. године из извора 05-08</t>
  </si>
  <si>
    <t>Маса средстава за плате планирана за 2025. годину на економским класификацијама 411 и 412</t>
  </si>
  <si>
    <t>дозвољено по Закону о буџету РС за 2025. годину</t>
  </si>
  <si>
    <t>Укупан планиран број зап. у децембру 2025. године из извора 01</t>
  </si>
  <si>
    <t>Укупан планиран број зап. у децембру 2025. године из извора 04</t>
  </si>
  <si>
    <t>Укупан планиран број зап. у децембру 2025. године из извора 05-08</t>
  </si>
  <si>
    <t>БРОЈ ЗАПОСЛЕНИХ У 2025. ГОДИНИ</t>
  </si>
  <si>
    <t>Планирани број запослених на дан 01.01.2025. године</t>
  </si>
  <si>
    <t>Планирано увећање броја запослених до 1. децембра 2025. године</t>
  </si>
  <si>
    <t>Планирано смањење броја запослених до 1. децембра 2025. године</t>
  </si>
  <si>
    <t>Укупан број запослених 1. децембра 2025. године</t>
  </si>
  <si>
    <t>Број запослених у октобру 2024. године</t>
  </si>
  <si>
    <t>Запослени који су одсутни са рада у  октобру 2024. године (по основу боловања, пл. одсуства, непл. одсуства и сл.)</t>
  </si>
  <si>
    <t>Укупан број запослених у  октобру 2024. године</t>
  </si>
  <si>
    <t>Број запослених у  октобру 2024. године</t>
  </si>
  <si>
    <t>МАСА СРЕДСТАВА ЗА ПЛАТЕ ИСПЛАЋЕНА У 2024. ГОДИНИ И ПЛАНИРАНА У 2025. ГОДИНИ</t>
  </si>
  <si>
    <t>БРОЈ ЗАПОСЛЕНИХ ЧИЈЕ СЕ ПЛАТЕ ФИНАНСИРАЈУ ИЗ БУЏЕТА СА ОСТАЛИХ ЕКОНОМСКИХ КЛАСИФИКАЦИЈА У 2025. ГОДИНИ</t>
  </si>
  <si>
    <t xml:space="preserve">Назив корисника чије се плате у 2025. години финансирају из буџета на осталим економским класификацијама </t>
  </si>
  <si>
    <t>Укупна маса средстава за плате запослених у 2025. години</t>
  </si>
  <si>
    <t>ПЛАНИРАНА СРЕДСТВА НА ЕКОНОМСКОЈ КЛАСИФИКАЦИЈИ 416 У 2025. ГОДИНИ</t>
  </si>
  <si>
    <t>Планирана средства у 2025. години на економској класификацији 416</t>
  </si>
  <si>
    <t xml:space="preserve">Укупан број запослених за који се планира исплата средстава за јубиларне награде у 2025. години </t>
  </si>
  <si>
    <t xml:space="preserve">Укупан број запослених за који се планира исплата средстава по другом основу у 2025. години </t>
  </si>
  <si>
    <t>Исплаћена средства у 2024. години на економској класификацији 416</t>
  </si>
  <si>
    <t xml:space="preserve">Укупан број запослених за који су исплаћена средства за јубиларне награде у 2024. години </t>
  </si>
  <si>
    <t xml:space="preserve">Укупан број запослених за који су исплаћена средства по другом основу у 2024. години </t>
  </si>
  <si>
    <t xml:space="preserve">ПРЕГЛЕД БРОЈА ЗАПОСЛЕНИХ И СРЕДСТАВА ЗА ПЛАТЕ У 2025. ГОДИНИ ПО ЗВАЊИМА И ЗАНИМАЊИМА У ОРГАНИМА И СЛУЖБАМА  ЛОКАЛНЕ ВЛАСТИ </t>
  </si>
  <si>
    <t>ИСПЛАЋЕНА СРЕДСТВА НА ЕКОНОМСКИМ КЛАСИФИКАЦИЈАМА 413 - 416 У 2024. ГОДИНИ И ПЛАНИРАНА У 2025.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</si>
</sst>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5" sqref="C5:E5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32" t="s">
        <v>73</v>
      </c>
      <c r="B2" s="332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241" t="s">
        <v>89</v>
      </c>
      <c r="N2" s="242"/>
      <c r="X2" s="365">
        <f>+C2</f>
        <v>0</v>
      </c>
      <c r="Y2" s="365"/>
      <c r="Z2" s="365"/>
      <c r="AA2" s="365"/>
      <c r="AB2" s="365"/>
      <c r="AC2" s="365"/>
      <c r="AD2" s="365"/>
      <c r="AE2" s="365"/>
      <c r="AF2" s="365"/>
      <c r="AG2" s="365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50" t="s">
        <v>118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</row>
    <row r="4" spans="1:86" ht="19.5" thickBot="1" x14ac:dyDescent="0.35">
      <c r="B4" s="222" t="s">
        <v>93</v>
      </c>
      <c r="C4" s="352" t="s">
        <v>90</v>
      </c>
      <c r="D4" s="311"/>
      <c r="E4" s="311"/>
      <c r="F4" s="311"/>
      <c r="G4" s="311"/>
      <c r="H4" s="311"/>
      <c r="I4" s="311"/>
      <c r="J4" s="311"/>
      <c r="K4" s="311"/>
      <c r="L4" s="312"/>
      <c r="M4" s="312"/>
      <c r="N4" s="312"/>
      <c r="O4" s="311"/>
      <c r="P4" s="311"/>
      <c r="Q4" s="311"/>
      <c r="R4" s="311"/>
      <c r="S4" s="311"/>
      <c r="T4" s="311"/>
      <c r="U4" s="311"/>
      <c r="V4" s="311"/>
      <c r="W4" s="353"/>
      <c r="X4" s="311" t="s">
        <v>96</v>
      </c>
      <c r="Y4" s="311"/>
      <c r="Z4" s="311"/>
      <c r="AA4" s="311"/>
      <c r="AB4" s="311"/>
      <c r="AC4" s="311"/>
      <c r="AD4" s="311"/>
      <c r="AE4" s="311"/>
      <c r="AF4" s="311"/>
      <c r="AG4" s="312"/>
      <c r="AH4" s="312"/>
      <c r="AI4" s="312"/>
      <c r="AJ4" s="311"/>
      <c r="AK4" s="311"/>
      <c r="AL4" s="311"/>
      <c r="AM4" s="311"/>
      <c r="AN4" s="311"/>
      <c r="AO4" s="311"/>
      <c r="AP4" s="311"/>
      <c r="AQ4" s="311"/>
      <c r="AR4" s="311"/>
      <c r="AS4" s="310" t="s">
        <v>91</v>
      </c>
      <c r="AT4" s="311"/>
      <c r="AU4" s="311"/>
      <c r="AV4" s="311"/>
      <c r="AW4" s="311"/>
      <c r="AX4" s="311"/>
      <c r="AY4" s="311"/>
      <c r="AZ4" s="311"/>
      <c r="BA4" s="311"/>
      <c r="BB4" s="312"/>
      <c r="BC4" s="312"/>
      <c r="BD4" s="312"/>
      <c r="BE4" s="311"/>
      <c r="BF4" s="311"/>
      <c r="BG4" s="311"/>
      <c r="BH4" s="311"/>
      <c r="BI4" s="311"/>
      <c r="BJ4" s="311"/>
      <c r="BK4" s="311"/>
      <c r="BL4" s="311"/>
      <c r="BM4" s="311"/>
      <c r="BN4" s="310" t="s">
        <v>92</v>
      </c>
      <c r="BO4" s="311"/>
      <c r="BP4" s="311"/>
      <c r="BQ4" s="311"/>
      <c r="BR4" s="311"/>
      <c r="BS4" s="311"/>
      <c r="BT4" s="311"/>
      <c r="BU4" s="311"/>
      <c r="BV4" s="311"/>
      <c r="BW4" s="312"/>
      <c r="BX4" s="312"/>
      <c r="BY4" s="312"/>
      <c r="BZ4" s="311"/>
      <c r="CA4" s="311"/>
      <c r="CB4" s="311"/>
      <c r="CC4" s="311"/>
      <c r="CD4" s="311"/>
      <c r="CE4" s="311"/>
      <c r="CF4" s="311"/>
      <c r="CG4" s="311"/>
      <c r="CH4" s="311"/>
    </row>
    <row r="5" spans="1:86" ht="68.45" customHeight="1" x14ac:dyDescent="0.25">
      <c r="A5" s="339" t="s">
        <v>70</v>
      </c>
      <c r="B5" s="341" t="s">
        <v>0</v>
      </c>
      <c r="C5" s="354" t="s">
        <v>123</v>
      </c>
      <c r="D5" s="355"/>
      <c r="E5" s="356"/>
      <c r="F5" s="357" t="s">
        <v>124</v>
      </c>
      <c r="G5" s="358"/>
      <c r="H5" s="359"/>
      <c r="I5" s="360" t="s">
        <v>125</v>
      </c>
      <c r="J5" s="355"/>
      <c r="K5" s="355"/>
      <c r="L5" s="361" t="s">
        <v>119</v>
      </c>
      <c r="M5" s="361"/>
      <c r="N5" s="361"/>
      <c r="O5" s="357" t="s">
        <v>120</v>
      </c>
      <c r="P5" s="358"/>
      <c r="Q5" s="359"/>
      <c r="R5" s="357" t="s">
        <v>121</v>
      </c>
      <c r="S5" s="358"/>
      <c r="T5" s="359"/>
      <c r="U5" s="360" t="s">
        <v>122</v>
      </c>
      <c r="V5" s="355"/>
      <c r="W5" s="362"/>
      <c r="X5" s="314" t="s">
        <v>126</v>
      </c>
      <c r="Y5" s="314"/>
      <c r="Z5" s="315"/>
      <c r="AA5" s="316" t="s">
        <v>124</v>
      </c>
      <c r="AB5" s="317"/>
      <c r="AC5" s="318"/>
      <c r="AD5" s="319" t="s">
        <v>125</v>
      </c>
      <c r="AE5" s="320"/>
      <c r="AF5" s="320"/>
      <c r="AG5" s="321" t="s">
        <v>119</v>
      </c>
      <c r="AH5" s="321"/>
      <c r="AI5" s="321"/>
      <c r="AJ5" s="316" t="s">
        <v>120</v>
      </c>
      <c r="AK5" s="317"/>
      <c r="AL5" s="318"/>
      <c r="AM5" s="316" t="s">
        <v>121</v>
      </c>
      <c r="AN5" s="317"/>
      <c r="AO5" s="318"/>
      <c r="AP5" s="319" t="s">
        <v>122</v>
      </c>
      <c r="AQ5" s="320"/>
      <c r="AR5" s="320"/>
      <c r="AS5" s="313" t="s">
        <v>126</v>
      </c>
      <c r="AT5" s="314"/>
      <c r="AU5" s="315"/>
      <c r="AV5" s="316" t="s">
        <v>124</v>
      </c>
      <c r="AW5" s="317"/>
      <c r="AX5" s="318"/>
      <c r="AY5" s="319" t="s">
        <v>125</v>
      </c>
      <c r="AZ5" s="320"/>
      <c r="BA5" s="320"/>
      <c r="BB5" s="321" t="s">
        <v>119</v>
      </c>
      <c r="BC5" s="321"/>
      <c r="BD5" s="321"/>
      <c r="BE5" s="316" t="s">
        <v>120</v>
      </c>
      <c r="BF5" s="317"/>
      <c r="BG5" s="318"/>
      <c r="BH5" s="316" t="s">
        <v>121</v>
      </c>
      <c r="BI5" s="317"/>
      <c r="BJ5" s="318"/>
      <c r="BK5" s="319" t="s">
        <v>122</v>
      </c>
      <c r="BL5" s="320"/>
      <c r="BM5" s="320"/>
      <c r="BN5" s="313" t="s">
        <v>126</v>
      </c>
      <c r="BO5" s="314"/>
      <c r="BP5" s="315"/>
      <c r="BQ5" s="316" t="s">
        <v>124</v>
      </c>
      <c r="BR5" s="317"/>
      <c r="BS5" s="318"/>
      <c r="BT5" s="319" t="s">
        <v>125</v>
      </c>
      <c r="BU5" s="320"/>
      <c r="BV5" s="320"/>
      <c r="BW5" s="321" t="s">
        <v>119</v>
      </c>
      <c r="BX5" s="321"/>
      <c r="BY5" s="321"/>
      <c r="BZ5" s="316" t="s">
        <v>120</v>
      </c>
      <c r="CA5" s="317"/>
      <c r="CB5" s="318"/>
      <c r="CC5" s="316" t="s">
        <v>121</v>
      </c>
      <c r="CD5" s="317"/>
      <c r="CE5" s="318"/>
      <c r="CF5" s="319" t="s">
        <v>122</v>
      </c>
      <c r="CG5" s="320"/>
      <c r="CH5" s="320"/>
    </row>
    <row r="6" spans="1:86" ht="75.75" customHeight="1" x14ac:dyDescent="0.25">
      <c r="A6" s="340"/>
      <c r="B6" s="342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26">
        <v>1</v>
      </c>
      <c r="B7" s="343">
        <v>2</v>
      </c>
      <c r="C7" s="363">
        <v>3</v>
      </c>
      <c r="D7" s="330">
        <v>4</v>
      </c>
      <c r="E7" s="330" t="s">
        <v>4</v>
      </c>
      <c r="F7" s="330">
        <v>6</v>
      </c>
      <c r="G7" s="330">
        <v>7</v>
      </c>
      <c r="H7" s="330" t="s">
        <v>79</v>
      </c>
      <c r="I7" s="330">
        <v>9</v>
      </c>
      <c r="J7" s="330">
        <v>10</v>
      </c>
      <c r="K7" s="337">
        <v>11</v>
      </c>
      <c r="L7" s="349">
        <v>12</v>
      </c>
      <c r="M7" s="349">
        <v>13</v>
      </c>
      <c r="N7" s="349" t="s">
        <v>80</v>
      </c>
      <c r="O7" s="330">
        <v>15</v>
      </c>
      <c r="P7" s="330">
        <v>16</v>
      </c>
      <c r="Q7" s="330" t="s">
        <v>81</v>
      </c>
      <c r="R7" s="330">
        <v>18</v>
      </c>
      <c r="S7" s="330">
        <v>19</v>
      </c>
      <c r="T7" s="330" t="s">
        <v>82</v>
      </c>
      <c r="U7" s="330">
        <v>21</v>
      </c>
      <c r="V7" s="330">
        <v>22</v>
      </c>
      <c r="W7" s="347" t="s">
        <v>97</v>
      </c>
      <c r="X7" s="345">
        <v>3</v>
      </c>
      <c r="Y7" s="322">
        <v>4</v>
      </c>
      <c r="Z7" s="322" t="s">
        <v>4</v>
      </c>
      <c r="AA7" s="322">
        <v>6</v>
      </c>
      <c r="AB7" s="322">
        <v>7</v>
      </c>
      <c r="AC7" s="322" t="s">
        <v>79</v>
      </c>
      <c r="AD7" s="324">
        <v>9</v>
      </c>
      <c r="AE7" s="324">
        <v>10</v>
      </c>
      <c r="AF7" s="308">
        <v>11</v>
      </c>
      <c r="AG7" s="326">
        <v>12</v>
      </c>
      <c r="AH7" s="326">
        <v>13</v>
      </c>
      <c r="AI7" s="326" t="s">
        <v>80</v>
      </c>
      <c r="AJ7" s="322">
        <v>15</v>
      </c>
      <c r="AK7" s="322">
        <v>16</v>
      </c>
      <c r="AL7" s="322" t="s">
        <v>81</v>
      </c>
      <c r="AM7" s="322">
        <v>18</v>
      </c>
      <c r="AN7" s="322">
        <v>19</v>
      </c>
      <c r="AO7" s="322" t="s">
        <v>82</v>
      </c>
      <c r="AP7" s="324">
        <v>21</v>
      </c>
      <c r="AQ7" s="324">
        <v>22</v>
      </c>
      <c r="AR7" s="308" t="s">
        <v>97</v>
      </c>
      <c r="AS7" s="322">
        <v>3</v>
      </c>
      <c r="AT7" s="322">
        <v>4</v>
      </c>
      <c r="AU7" s="322" t="s">
        <v>4</v>
      </c>
      <c r="AV7" s="322">
        <v>6</v>
      </c>
      <c r="AW7" s="322">
        <v>7</v>
      </c>
      <c r="AX7" s="322" t="s">
        <v>79</v>
      </c>
      <c r="AY7" s="324">
        <v>9</v>
      </c>
      <c r="AZ7" s="324">
        <v>10</v>
      </c>
      <c r="BA7" s="308">
        <v>11</v>
      </c>
      <c r="BB7" s="326">
        <v>12</v>
      </c>
      <c r="BC7" s="326">
        <v>13</v>
      </c>
      <c r="BD7" s="326" t="s">
        <v>80</v>
      </c>
      <c r="BE7" s="322">
        <v>15</v>
      </c>
      <c r="BF7" s="322">
        <v>16</v>
      </c>
      <c r="BG7" s="322" t="s">
        <v>81</v>
      </c>
      <c r="BH7" s="322">
        <v>18</v>
      </c>
      <c r="BI7" s="322">
        <v>19</v>
      </c>
      <c r="BJ7" s="322" t="s">
        <v>82</v>
      </c>
      <c r="BK7" s="324">
        <v>21</v>
      </c>
      <c r="BL7" s="324">
        <v>22</v>
      </c>
      <c r="BM7" s="308" t="s">
        <v>97</v>
      </c>
      <c r="BN7" s="322">
        <v>3</v>
      </c>
      <c r="BO7" s="322">
        <v>4</v>
      </c>
      <c r="BP7" s="322" t="s">
        <v>4</v>
      </c>
      <c r="BQ7" s="322">
        <v>6</v>
      </c>
      <c r="BR7" s="322">
        <v>7</v>
      </c>
      <c r="BS7" s="322" t="s">
        <v>79</v>
      </c>
      <c r="BT7" s="324">
        <v>9</v>
      </c>
      <c r="BU7" s="324">
        <v>10</v>
      </c>
      <c r="BV7" s="308">
        <v>11</v>
      </c>
      <c r="BW7" s="326">
        <v>12</v>
      </c>
      <c r="BX7" s="326">
        <v>13</v>
      </c>
      <c r="BY7" s="326" t="s">
        <v>80</v>
      </c>
      <c r="BZ7" s="322">
        <v>15</v>
      </c>
      <c r="CA7" s="322">
        <v>16</v>
      </c>
      <c r="CB7" s="322" t="s">
        <v>81</v>
      </c>
      <c r="CC7" s="322">
        <v>18</v>
      </c>
      <c r="CD7" s="322">
        <v>19</v>
      </c>
      <c r="CE7" s="322" t="s">
        <v>82</v>
      </c>
      <c r="CF7" s="324">
        <v>21</v>
      </c>
      <c r="CG7" s="324">
        <v>22</v>
      </c>
      <c r="CH7" s="308" t="s">
        <v>97</v>
      </c>
    </row>
    <row r="8" spans="1:86" ht="15.75" thickBot="1" x14ac:dyDescent="0.3">
      <c r="A8" s="326"/>
      <c r="B8" s="344"/>
      <c r="C8" s="364"/>
      <c r="D8" s="331"/>
      <c r="E8" s="331"/>
      <c r="F8" s="331"/>
      <c r="G8" s="331"/>
      <c r="H8" s="331"/>
      <c r="I8" s="331"/>
      <c r="J8" s="331"/>
      <c r="K8" s="338"/>
      <c r="L8" s="330"/>
      <c r="M8" s="330"/>
      <c r="N8" s="330"/>
      <c r="O8" s="331"/>
      <c r="P8" s="331"/>
      <c r="Q8" s="331"/>
      <c r="R8" s="331"/>
      <c r="S8" s="331"/>
      <c r="T8" s="331"/>
      <c r="U8" s="331"/>
      <c r="V8" s="331"/>
      <c r="W8" s="348"/>
      <c r="X8" s="346"/>
      <c r="Y8" s="327"/>
      <c r="Z8" s="327"/>
      <c r="AA8" s="327"/>
      <c r="AB8" s="327"/>
      <c r="AC8" s="327"/>
      <c r="AD8" s="328"/>
      <c r="AE8" s="328"/>
      <c r="AF8" s="329"/>
      <c r="AG8" s="322"/>
      <c r="AH8" s="322"/>
      <c r="AI8" s="322"/>
      <c r="AJ8" s="327"/>
      <c r="AK8" s="327"/>
      <c r="AL8" s="327"/>
      <c r="AM8" s="327"/>
      <c r="AN8" s="327"/>
      <c r="AO8" s="327"/>
      <c r="AP8" s="328"/>
      <c r="AQ8" s="328"/>
      <c r="AR8" s="329"/>
      <c r="AS8" s="323"/>
      <c r="AT8" s="323"/>
      <c r="AU8" s="323"/>
      <c r="AV8" s="323"/>
      <c r="AW8" s="323"/>
      <c r="AX8" s="323"/>
      <c r="AY8" s="325"/>
      <c r="AZ8" s="325"/>
      <c r="BA8" s="309"/>
      <c r="BB8" s="326"/>
      <c r="BC8" s="326"/>
      <c r="BD8" s="326"/>
      <c r="BE8" s="323"/>
      <c r="BF8" s="323"/>
      <c r="BG8" s="323"/>
      <c r="BH8" s="323"/>
      <c r="BI8" s="323"/>
      <c r="BJ8" s="323"/>
      <c r="BK8" s="325"/>
      <c r="BL8" s="325"/>
      <c r="BM8" s="309"/>
      <c r="BN8" s="323"/>
      <c r="BO8" s="323"/>
      <c r="BP8" s="323"/>
      <c r="BQ8" s="323"/>
      <c r="BR8" s="323"/>
      <c r="BS8" s="323"/>
      <c r="BT8" s="325"/>
      <c r="BU8" s="325"/>
      <c r="BV8" s="309"/>
      <c r="BW8" s="326"/>
      <c r="BX8" s="326"/>
      <c r="BY8" s="326"/>
      <c r="BZ8" s="323"/>
      <c r="CA8" s="323"/>
      <c r="CB8" s="323"/>
      <c r="CC8" s="323"/>
      <c r="CD8" s="323"/>
      <c r="CE8" s="323"/>
      <c r="CF8" s="325"/>
      <c r="CG8" s="325"/>
      <c r="CH8" s="309"/>
    </row>
    <row r="9" spans="1:86" ht="29.25" x14ac:dyDescent="0.25">
      <c r="A9" s="336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36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36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36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36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36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36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36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x14ac:dyDescent="0.25">
      <c r="A17" s="336"/>
      <c r="B17" s="115" t="s">
        <v>44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36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36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36"/>
      <c r="B20" s="117" t="s">
        <v>45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36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36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x14ac:dyDescent="0.25">
      <c r="A23" s="336"/>
      <c r="B23" s="117" t="s">
        <v>46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36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36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x14ac:dyDescent="0.25">
      <c r="A26" s="336"/>
      <c r="B26" s="117" t="s">
        <v>47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36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36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36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36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36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33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34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35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33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34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35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36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36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36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33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34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34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34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34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34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34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34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34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34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34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34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35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54"/>
  <sheetViews>
    <sheetView view="pageBreakPreview" zoomScale="85" zoomScaleNormal="85" zoomScaleSheetLayoutView="85" workbookViewId="0">
      <selection activeCell="N5" sqref="N1:N1048576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1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32" t="s">
        <v>73</v>
      </c>
      <c r="B2" s="332"/>
      <c r="C2" s="373">
        <f>+'Т1 - број запослених'!C2:L2</f>
        <v>0</v>
      </c>
      <c r="D2" s="373"/>
      <c r="E2" s="373"/>
      <c r="F2" s="373"/>
      <c r="G2" s="373"/>
      <c r="H2" s="373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75" t="s">
        <v>127</v>
      </c>
      <c r="E3" s="375"/>
      <c r="F3" s="375"/>
      <c r="G3" s="375"/>
      <c r="H3" s="375"/>
      <c r="I3" s="376"/>
      <c r="J3" s="376"/>
      <c r="K3" s="376"/>
      <c r="L3" s="376"/>
      <c r="M3" s="375"/>
      <c r="N3" s="375"/>
      <c r="O3" s="375"/>
      <c r="P3" s="375"/>
    </row>
    <row r="4" spans="1:21" ht="55.5" customHeight="1" x14ac:dyDescent="0.3">
      <c r="B4" s="222" t="s">
        <v>13</v>
      </c>
      <c r="C4" s="374" t="s">
        <v>108</v>
      </c>
      <c r="D4" s="367"/>
      <c r="E4" s="367"/>
      <c r="F4" s="367"/>
      <c r="G4" s="367"/>
      <c r="H4" s="367"/>
      <c r="I4" s="366" t="s">
        <v>109</v>
      </c>
      <c r="J4" s="367"/>
      <c r="K4" s="368"/>
      <c r="L4" s="245"/>
      <c r="M4" s="367" t="s">
        <v>113</v>
      </c>
      <c r="N4" s="367"/>
      <c r="O4" s="367"/>
      <c r="P4" s="367"/>
      <c r="Q4" s="367"/>
      <c r="R4" s="377"/>
    </row>
    <row r="5" spans="1:21" ht="95.25" customHeight="1" x14ac:dyDescent="0.25">
      <c r="A5" s="250" t="s">
        <v>70</v>
      </c>
      <c r="B5" s="93" t="s">
        <v>0</v>
      </c>
      <c r="C5" s="102" t="s">
        <v>110</v>
      </c>
      <c r="D5" s="100" t="s">
        <v>83</v>
      </c>
      <c r="E5" s="102" t="s">
        <v>111</v>
      </c>
      <c r="F5" s="100" t="s">
        <v>84</v>
      </c>
      <c r="G5" s="212" t="s">
        <v>112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114</v>
      </c>
      <c r="M5" s="262" t="s">
        <v>115</v>
      </c>
      <c r="N5" s="101" t="s">
        <v>86</v>
      </c>
      <c r="O5" s="212" t="s">
        <v>116</v>
      </c>
      <c r="P5" s="101" t="s">
        <v>87</v>
      </c>
      <c r="Q5" s="212" t="s">
        <v>117</v>
      </c>
      <c r="R5" s="101" t="s">
        <v>88</v>
      </c>
    </row>
    <row r="6" spans="1:21" x14ac:dyDescent="0.25">
      <c r="A6" s="326">
        <v>1</v>
      </c>
      <c r="B6" s="322">
        <v>2</v>
      </c>
      <c r="C6" s="322">
        <v>3</v>
      </c>
      <c r="D6" s="322">
        <v>4</v>
      </c>
      <c r="E6" s="322">
        <v>5</v>
      </c>
      <c r="F6" s="322">
        <v>6</v>
      </c>
      <c r="G6" s="324">
        <v>7</v>
      </c>
      <c r="H6" s="343">
        <v>8</v>
      </c>
      <c r="I6" s="369">
        <v>9</v>
      </c>
      <c r="J6" s="322">
        <v>10</v>
      </c>
      <c r="K6" s="371">
        <v>11</v>
      </c>
      <c r="L6" s="293"/>
      <c r="M6" s="378">
        <v>12</v>
      </c>
      <c r="N6" s="322">
        <v>13</v>
      </c>
      <c r="O6" s="324">
        <v>14</v>
      </c>
      <c r="P6" s="322">
        <v>15</v>
      </c>
      <c r="Q6" s="324">
        <v>16</v>
      </c>
      <c r="R6" s="322">
        <v>17</v>
      </c>
    </row>
    <row r="7" spans="1:21" x14ac:dyDescent="0.25">
      <c r="A7" s="326"/>
      <c r="B7" s="323"/>
      <c r="C7" s="323"/>
      <c r="D7" s="323"/>
      <c r="E7" s="323"/>
      <c r="F7" s="323"/>
      <c r="G7" s="325"/>
      <c r="H7" s="344"/>
      <c r="I7" s="370"/>
      <c r="J7" s="323"/>
      <c r="K7" s="372"/>
      <c r="L7" s="294"/>
      <c r="M7" s="379"/>
      <c r="N7" s="323"/>
      <c r="O7" s="325"/>
      <c r="P7" s="323"/>
      <c r="Q7" s="325"/>
      <c r="R7" s="323"/>
    </row>
    <row r="8" spans="1:21" ht="29.25" x14ac:dyDescent="0.25">
      <c r="A8" s="336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I8*1.1*11+I8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36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49" si="0">I9*1.1*11+I9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36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36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36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36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36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36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36"/>
      <c r="B16" s="80" t="s">
        <v>44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36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36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36"/>
      <c r="B19" s="86" t="s">
        <v>45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36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36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36"/>
      <c r="B22" s="86" t="s">
        <v>46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36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36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x14ac:dyDescent="0.25">
      <c r="A25" s="336"/>
      <c r="B25" s="86" t="s">
        <v>47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36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36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36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36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36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33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34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35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33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34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35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36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36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36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33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34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34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34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34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34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34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34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34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34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>I50*1.1*11+I50</f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ref="L51:L53" si="6">I51*1.07*12</f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6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6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I28"/>
  <sheetViews>
    <sheetView zoomScale="120" zoomScaleNormal="120" workbookViewId="0">
      <selection activeCell="N23" sqref="N2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32" t="s">
        <v>73</v>
      </c>
      <c r="B2" s="332"/>
      <c r="C2" s="381">
        <f>+'Т1 - број запослених'!C2:L2</f>
        <v>0</v>
      </c>
      <c r="D2" s="381"/>
      <c r="E2" s="381"/>
      <c r="F2" s="381"/>
      <c r="G2" s="7"/>
      <c r="H2" s="7"/>
    </row>
    <row r="4" spans="1:9" ht="43.5" customHeight="1" x14ac:dyDescent="0.25">
      <c r="B4" s="380" t="s">
        <v>128</v>
      </c>
      <c r="C4" s="380"/>
      <c r="D4" s="380"/>
      <c r="E4" s="380"/>
      <c r="F4" s="380"/>
      <c r="G4" s="380"/>
      <c r="H4" s="380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129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130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X27"/>
  <sheetViews>
    <sheetView zoomScale="110" zoomScaleNormal="110" workbookViewId="0">
      <selection activeCell="C1" sqref="C1:F1048576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84" t="s">
        <v>73</v>
      </c>
      <c r="B2" s="384"/>
      <c r="C2" s="395">
        <f>+'Т1 - број запослених'!C2:L2</f>
        <v>0</v>
      </c>
      <c r="D2" s="395"/>
      <c r="E2" s="395"/>
      <c r="F2" s="395"/>
    </row>
    <row r="3" spans="1:15" x14ac:dyDescent="0.25">
      <c r="A3" s="7"/>
      <c r="B3" s="7"/>
    </row>
    <row r="4" spans="1:15" ht="15.75" x14ac:dyDescent="0.25">
      <c r="C4" s="332" t="s">
        <v>131</v>
      </c>
      <c r="D4" s="332"/>
      <c r="E4" s="332"/>
      <c r="F4" s="332"/>
      <c r="G4" s="332"/>
      <c r="H4" s="332"/>
      <c r="I4" s="13"/>
      <c r="J4" s="13"/>
    </row>
    <row r="6" spans="1:15" ht="19.5" customHeight="1" x14ac:dyDescent="0.3">
      <c r="B6" s="226" t="s">
        <v>104</v>
      </c>
      <c r="C6" s="391">
        <v>2024</v>
      </c>
      <c r="D6" s="391"/>
      <c r="E6" s="391"/>
      <c r="F6" s="391"/>
      <c r="G6" s="391"/>
      <c r="H6" s="391"/>
      <c r="I6" s="392">
        <v>2025</v>
      </c>
      <c r="J6" s="393"/>
      <c r="K6" s="393"/>
      <c r="L6" s="394"/>
    </row>
    <row r="7" spans="1:15" ht="37.5" customHeight="1" x14ac:dyDescent="0.25">
      <c r="A7" s="385" t="s">
        <v>2</v>
      </c>
      <c r="B7" s="388" t="s">
        <v>0</v>
      </c>
      <c r="C7" s="382" t="s">
        <v>107</v>
      </c>
      <c r="D7" s="383"/>
      <c r="E7" s="382" t="s">
        <v>135</v>
      </c>
      <c r="F7" s="383"/>
      <c r="G7" s="385" t="s">
        <v>136</v>
      </c>
      <c r="H7" s="385" t="s">
        <v>137</v>
      </c>
      <c r="I7" s="396" t="s">
        <v>132</v>
      </c>
      <c r="J7" s="397"/>
      <c r="K7" s="385" t="s">
        <v>133</v>
      </c>
      <c r="L7" s="385" t="s">
        <v>134</v>
      </c>
    </row>
    <row r="8" spans="1:15" ht="30" customHeight="1" x14ac:dyDescent="0.25">
      <c r="A8" s="386"/>
      <c r="B8" s="389"/>
      <c r="C8" s="385" t="s">
        <v>37</v>
      </c>
      <c r="D8" s="49" t="s">
        <v>60</v>
      </c>
      <c r="E8" s="385" t="s">
        <v>37</v>
      </c>
      <c r="F8" s="49" t="s">
        <v>60</v>
      </c>
      <c r="G8" s="386"/>
      <c r="H8" s="386"/>
      <c r="I8" s="385" t="s">
        <v>37</v>
      </c>
      <c r="J8" s="49" t="s">
        <v>60</v>
      </c>
      <c r="K8" s="386"/>
      <c r="L8" s="386"/>
    </row>
    <row r="9" spans="1:15" ht="56.25" customHeight="1" x14ac:dyDescent="0.25">
      <c r="A9" s="387"/>
      <c r="B9" s="390"/>
      <c r="C9" s="387"/>
      <c r="D9" s="76"/>
      <c r="E9" s="387"/>
      <c r="F9" s="76"/>
      <c r="G9" s="387"/>
      <c r="H9" s="387"/>
      <c r="I9" s="387"/>
      <c r="J9" s="76"/>
      <c r="K9" s="387"/>
      <c r="L9" s="387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36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36"/>
      <c r="B14" s="77" t="s">
        <v>44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36"/>
      <c r="B15" s="77" t="s">
        <v>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x14ac:dyDescent="0.25">
      <c r="A16" s="336"/>
      <c r="B16" s="77" t="s">
        <v>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x14ac:dyDescent="0.25">
      <c r="A17" s="336"/>
      <c r="B17" s="77" t="s">
        <v>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36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36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36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36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36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36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B48"/>
  <sheetViews>
    <sheetView view="pageBreakPreview" topLeftCell="E13" zoomScale="145" zoomScaleNormal="60" zoomScaleSheetLayoutView="145" workbookViewId="0">
      <selection activeCell="AA37" sqref="AA37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32" t="s">
        <v>73</v>
      </c>
      <c r="B2" s="332"/>
      <c r="C2" s="373">
        <f>+'Т1 - број запослених'!C2:L2</f>
        <v>0</v>
      </c>
      <c r="D2" s="373"/>
      <c r="E2" s="373"/>
      <c r="F2" s="373"/>
      <c r="G2" s="373"/>
      <c r="H2" s="373"/>
      <c r="I2" s="75"/>
      <c r="J2" s="75"/>
    </row>
    <row r="4" spans="1:28" ht="15.75" x14ac:dyDescent="0.25">
      <c r="C4" s="332" t="s">
        <v>138</v>
      </c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401" t="s">
        <v>2</v>
      </c>
      <c r="B7" s="401" t="s">
        <v>14</v>
      </c>
      <c r="C7" s="398" t="s">
        <v>15</v>
      </c>
      <c r="D7" s="398" t="s">
        <v>16</v>
      </c>
      <c r="E7" s="404" t="s">
        <v>35</v>
      </c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5"/>
      <c r="T7" s="398" t="s">
        <v>19</v>
      </c>
      <c r="U7" s="398" t="s">
        <v>21</v>
      </c>
      <c r="V7" s="398" t="s">
        <v>68</v>
      </c>
      <c r="W7" s="398" t="s">
        <v>106</v>
      </c>
      <c r="X7" s="398" t="s">
        <v>72</v>
      </c>
      <c r="Y7" s="398" t="s">
        <v>74</v>
      </c>
      <c r="Z7" s="398" t="s">
        <v>67</v>
      </c>
      <c r="AA7" s="398" t="s">
        <v>22</v>
      </c>
      <c r="AB7" s="398" t="s">
        <v>23</v>
      </c>
    </row>
    <row r="8" spans="1:28" ht="141" customHeight="1" x14ac:dyDescent="0.25">
      <c r="A8" s="402"/>
      <c r="B8" s="402"/>
      <c r="C8" s="399"/>
      <c r="D8" s="399"/>
      <c r="E8" s="404" t="s">
        <v>75</v>
      </c>
      <c r="F8" s="405"/>
      <c r="G8" s="404" t="s">
        <v>71</v>
      </c>
      <c r="H8" s="405"/>
      <c r="I8" s="404" t="s">
        <v>34</v>
      </c>
      <c r="J8" s="405"/>
      <c r="K8" s="404" t="s">
        <v>42</v>
      </c>
      <c r="L8" s="405"/>
      <c r="M8" s="404" t="s">
        <v>105</v>
      </c>
      <c r="N8" s="405"/>
      <c r="O8" s="404" t="s">
        <v>17</v>
      </c>
      <c r="P8" s="405"/>
      <c r="Q8" s="404" t="s">
        <v>100</v>
      </c>
      <c r="R8" s="405"/>
      <c r="S8" s="398" t="s">
        <v>18</v>
      </c>
      <c r="T8" s="399"/>
      <c r="U8" s="399"/>
      <c r="V8" s="399"/>
      <c r="W8" s="399"/>
      <c r="X8" s="399"/>
      <c r="Y8" s="399"/>
      <c r="Z8" s="399"/>
      <c r="AA8" s="399"/>
      <c r="AB8" s="399"/>
    </row>
    <row r="9" spans="1:28" ht="82.5" customHeight="1" x14ac:dyDescent="0.25">
      <c r="A9" s="403"/>
      <c r="B9" s="403"/>
      <c r="C9" s="400"/>
      <c r="D9" s="400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00"/>
      <c r="T9" s="400"/>
      <c r="U9" s="400"/>
      <c r="V9" s="400"/>
      <c r="W9" s="400"/>
      <c r="X9" s="400"/>
      <c r="Y9" s="400"/>
      <c r="Z9" s="400"/>
      <c r="AA9" s="400"/>
      <c r="AB9" s="400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>
        <f>SUM(V11:V21)</f>
        <v>0</v>
      </c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296">
        <f>-2500*V11</f>
        <v>0</v>
      </c>
      <c r="X11" s="73"/>
      <c r="Y11" s="73"/>
      <c r="Z11" s="20">
        <f>U11*V11+X11+Y11</f>
        <v>0</v>
      </c>
      <c r="AA11" s="20">
        <f>(Z11+W11)/0.701</f>
        <v>0</v>
      </c>
      <c r="AB11" s="20">
        <f>AA11+(AA11*15.15%)</f>
        <v>0</v>
      </c>
    </row>
    <row r="12" spans="1:28" s="305" customFormat="1" x14ac:dyDescent="0.25">
      <c r="A12" s="297">
        <v>2</v>
      </c>
      <c r="B12" s="298" t="s">
        <v>64</v>
      </c>
      <c r="C12" s="299"/>
      <c r="D12" s="299"/>
      <c r="E12" s="300" t="s">
        <v>41</v>
      </c>
      <c r="F12" s="299"/>
      <c r="G12" s="300" t="s">
        <v>41</v>
      </c>
      <c r="H12" s="299"/>
      <c r="I12" s="300" t="s">
        <v>41</v>
      </c>
      <c r="J12" s="299"/>
      <c r="K12" s="300" t="s">
        <v>41</v>
      </c>
      <c r="L12" s="299"/>
      <c r="M12" s="300" t="s">
        <v>41</v>
      </c>
      <c r="N12" s="299"/>
      <c r="O12" s="300" t="s">
        <v>41</v>
      </c>
      <c r="P12" s="299"/>
      <c r="Q12" s="301" t="s">
        <v>41</v>
      </c>
      <c r="R12" s="299"/>
      <c r="S12" s="302">
        <f>C12+D12+F12+H12+J12+L12+N12+P12+R12</f>
        <v>0</v>
      </c>
      <c r="T12" s="299"/>
      <c r="U12" s="303">
        <f>S12*T12</f>
        <v>0</v>
      </c>
      <c r="V12" s="304"/>
      <c r="W12" s="296">
        <f>-2500*V12</f>
        <v>0</v>
      </c>
      <c r="X12" s="304"/>
      <c r="Y12" s="304"/>
      <c r="Z12" s="303">
        <f>U12*V12+X12+Y12</f>
        <v>0</v>
      </c>
      <c r="AA12" s="303">
        <f>(Z12+W12)/0.701</f>
        <v>0</v>
      </c>
      <c r="AB12" s="303">
        <f>AA12+(AA12*15.15%)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ref="S13:S21" si="0">C13+D13+F13+H13+J13+L13+N13+P13+R13</f>
        <v>12.05</v>
      </c>
      <c r="T13" s="68"/>
      <c r="U13" s="20">
        <f t="shared" ref="U13:U31" si="1">S13*T13</f>
        <v>0</v>
      </c>
      <c r="V13" s="74"/>
      <c r="W13" s="296">
        <f t="shared" ref="W13" si="2">-2500*V13</f>
        <v>0</v>
      </c>
      <c r="X13" s="74"/>
      <c r="Y13" s="74"/>
      <c r="Z13" s="20">
        <f t="shared" ref="Z13:Z31" si="3">U13*V13+X13+Y13</f>
        <v>0</v>
      </c>
      <c r="AA13" s="20">
        <f t="shared" ref="AA13:AA21" si="4">(Z13+W13)/0.701</f>
        <v>0</v>
      </c>
      <c r="AB13" s="20">
        <f t="shared" ref="AB13:AB21" si="5">AA13+(AA13*15.15%)</f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1"/>
        <v>0</v>
      </c>
      <c r="V14" s="73"/>
      <c r="W14" s="296">
        <f t="shared" ref="W14:W31" si="6">-2500*V14</f>
        <v>0</v>
      </c>
      <c r="X14" s="73"/>
      <c r="Y14" s="73"/>
      <c r="Z14" s="20">
        <f t="shared" si="3"/>
        <v>0</v>
      </c>
      <c r="AA14" s="20">
        <f t="shared" si="4"/>
        <v>0</v>
      </c>
      <c r="AB14" s="20">
        <f t="shared" si="5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1"/>
        <v>0</v>
      </c>
      <c r="V15" s="73"/>
      <c r="W15" s="296">
        <f t="shared" si="6"/>
        <v>0</v>
      </c>
      <c r="X15" s="73"/>
      <c r="Y15" s="73"/>
      <c r="Z15" s="20">
        <f t="shared" si="3"/>
        <v>0</v>
      </c>
      <c r="AA15" s="20">
        <f t="shared" si="4"/>
        <v>0</v>
      </c>
      <c r="AB15" s="20">
        <f t="shared" si="5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1"/>
        <v>0</v>
      </c>
      <c r="V16" s="73"/>
      <c r="W16" s="296">
        <f t="shared" si="6"/>
        <v>0</v>
      </c>
      <c r="X16" s="73"/>
      <c r="Y16" s="73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1"/>
        <v>0</v>
      </c>
      <c r="V17" s="73"/>
      <c r="W17" s="296">
        <f t="shared" si="6"/>
        <v>0</v>
      </c>
      <c r="X17" s="73"/>
      <c r="Y17" s="73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1"/>
        <v>0</v>
      </c>
      <c r="V18" s="73"/>
      <c r="W18" s="296">
        <f t="shared" si="6"/>
        <v>0</v>
      </c>
      <c r="X18" s="73"/>
      <c r="Y18" s="73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1"/>
        <v>0</v>
      </c>
      <c r="V19" s="73"/>
      <c r="W19" s="296">
        <f t="shared" si="6"/>
        <v>0</v>
      </c>
      <c r="X19" s="73"/>
      <c r="Y19" s="73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1"/>
        <v>0</v>
      </c>
      <c r="V20" s="73"/>
      <c r="W20" s="296">
        <f t="shared" si="6"/>
        <v>0</v>
      </c>
      <c r="X20" s="73"/>
      <c r="Y20" s="73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1"/>
        <v>0</v>
      </c>
      <c r="V21" s="73"/>
      <c r="W21" s="296">
        <f t="shared" si="6"/>
        <v>0</v>
      </c>
      <c r="X21" s="73"/>
      <c r="Y21" s="73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1"/>
        <v>0</v>
      </c>
      <c r="V22" s="63">
        <f>SUM(V23:V31)</f>
        <v>0</v>
      </c>
      <c r="W22" s="306">
        <f t="shared" si="6"/>
        <v>0</v>
      </c>
      <c r="X22" s="63">
        <f>SUM(X23:X31)</f>
        <v>0</v>
      </c>
      <c r="Y22" s="63">
        <f>SUM(Y23:Y31)</f>
        <v>0</v>
      </c>
      <c r="Z22" s="63">
        <f>SUM(Z23:Z31)</f>
        <v>0</v>
      </c>
      <c r="AA22" s="63">
        <f>SUM(AA23:AA31)</f>
        <v>0</v>
      </c>
      <c r="AB22" s="63">
        <f>SUM(AB23:AB31)</f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1"/>
        <v>0</v>
      </c>
      <c r="V23" s="73"/>
      <c r="W23" s="296">
        <f t="shared" si="6"/>
        <v>0</v>
      </c>
      <c r="X23" s="73"/>
      <c r="Y23" s="73"/>
      <c r="Z23" s="20">
        <f t="shared" si="3"/>
        <v>0</v>
      </c>
      <c r="AA23" s="20">
        <f>(Z23+W23)/0.701</f>
        <v>0</v>
      </c>
      <c r="AB23" s="20">
        <f>AA23+(AA23*15.15%)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1"/>
        <v>0</v>
      </c>
      <c r="V24" s="73"/>
      <c r="W24" s="296">
        <f t="shared" si="6"/>
        <v>0</v>
      </c>
      <c r="X24" s="73"/>
      <c r="Y24" s="73"/>
      <c r="Z24" s="20">
        <f t="shared" si="3"/>
        <v>0</v>
      </c>
      <c r="AA24" s="20">
        <f t="shared" ref="AA24:AA31" si="8">(Z24+W24)/0.701</f>
        <v>0</v>
      </c>
      <c r="AB24" s="20">
        <f t="shared" ref="AB24:AB31" si="9">AA24+(AA24*15.15%)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1"/>
        <v>0</v>
      </c>
      <c r="V25" s="73"/>
      <c r="W25" s="296">
        <f t="shared" si="6"/>
        <v>0</v>
      </c>
      <c r="X25" s="73"/>
      <c r="Y25" s="73"/>
      <c r="Z25" s="20">
        <f t="shared" si="3"/>
        <v>0</v>
      </c>
      <c r="AA25" s="20">
        <f t="shared" si="8"/>
        <v>0</v>
      </c>
      <c r="AB25" s="20">
        <f t="shared" si="9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1"/>
        <v>0</v>
      </c>
      <c r="V26" s="73"/>
      <c r="W26" s="296">
        <f t="shared" si="6"/>
        <v>0</v>
      </c>
      <c r="X26" s="73"/>
      <c r="Y26" s="73"/>
      <c r="Z26" s="20">
        <f t="shared" si="3"/>
        <v>0</v>
      </c>
      <c r="AA26" s="20">
        <f t="shared" si="8"/>
        <v>0</v>
      </c>
      <c r="AB26" s="20">
        <f t="shared" si="9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1"/>
        <v>0</v>
      </c>
      <c r="V27" s="73"/>
      <c r="W27" s="296">
        <f t="shared" si="6"/>
        <v>0</v>
      </c>
      <c r="X27" s="73"/>
      <c r="Y27" s="73"/>
      <c r="Z27" s="20">
        <f t="shared" si="3"/>
        <v>0</v>
      </c>
      <c r="AA27" s="20">
        <f t="shared" si="8"/>
        <v>0</v>
      </c>
      <c r="AB27" s="20">
        <f t="shared" si="9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1"/>
        <v>0</v>
      </c>
      <c r="V28" s="73"/>
      <c r="W28" s="296">
        <f t="shared" si="6"/>
        <v>0</v>
      </c>
      <c r="X28" s="73"/>
      <c r="Y28" s="73"/>
      <c r="Z28" s="20">
        <f t="shared" si="3"/>
        <v>0</v>
      </c>
      <c r="AA28" s="20">
        <f t="shared" si="8"/>
        <v>0</v>
      </c>
      <c r="AB28" s="20">
        <f t="shared" si="9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1"/>
        <v>0</v>
      </c>
      <c r="V29" s="73"/>
      <c r="W29" s="296">
        <f t="shared" si="6"/>
        <v>0</v>
      </c>
      <c r="X29" s="73"/>
      <c r="Y29" s="73"/>
      <c r="Z29" s="20">
        <f t="shared" si="3"/>
        <v>0</v>
      </c>
      <c r="AA29" s="20">
        <f t="shared" si="8"/>
        <v>0</v>
      </c>
      <c r="AB29" s="20">
        <f t="shared" si="9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1"/>
        <v>0</v>
      </c>
      <c r="V30" s="73"/>
      <c r="W30" s="296">
        <f t="shared" si="6"/>
        <v>0</v>
      </c>
      <c r="X30" s="73"/>
      <c r="Y30" s="73"/>
      <c r="Z30" s="20">
        <f t="shared" si="3"/>
        <v>0</v>
      </c>
      <c r="AA30" s="20">
        <f t="shared" si="8"/>
        <v>0</v>
      </c>
      <c r="AB30" s="20">
        <f t="shared" si="9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1"/>
        <v>0</v>
      </c>
      <c r="V31" s="73"/>
      <c r="W31" s="296">
        <f t="shared" si="6"/>
        <v>0</v>
      </c>
      <c r="X31" s="73"/>
      <c r="Y31" s="73"/>
      <c r="Z31" s="20">
        <f t="shared" si="3"/>
        <v>0</v>
      </c>
      <c r="AA31" s="20">
        <f t="shared" si="8"/>
        <v>0</v>
      </c>
      <c r="AB31" s="20">
        <f t="shared" si="9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307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404" t="s">
        <v>67</v>
      </c>
      <c r="W34" s="406"/>
      <c r="X34" s="405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407">
        <f>Z32</f>
        <v>0</v>
      </c>
      <c r="W35" s="408"/>
      <c r="X35" s="409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25"/>
  <sheetViews>
    <sheetView tabSelected="1" zoomScaleNormal="100" workbookViewId="0">
      <selection activeCell="B32" sqref="B32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32" t="s">
        <v>73</v>
      </c>
      <c r="B2" s="332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32" t="s">
        <v>139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13"/>
    </row>
    <row r="6" spans="1:12" ht="18.75" x14ac:dyDescent="0.3">
      <c r="B6" s="226" t="s">
        <v>95</v>
      </c>
      <c r="C6" s="410">
        <v>2024</v>
      </c>
      <c r="D6" s="411"/>
      <c r="E6" s="411"/>
      <c r="F6" s="412"/>
      <c r="G6" s="410">
        <v>2025</v>
      </c>
      <c r="H6" s="411"/>
      <c r="I6" s="411"/>
      <c r="J6" s="412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36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x14ac:dyDescent="0.25">
      <c r="A12" s="336"/>
      <c r="B12" s="77" t="s">
        <v>44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36"/>
      <c r="B13" s="77" t="s">
        <v>45</v>
      </c>
      <c r="C13" s="229"/>
      <c r="D13" s="229"/>
      <c r="E13" s="229"/>
      <c r="F13" s="229"/>
      <c r="G13" s="229"/>
      <c r="H13" s="229"/>
      <c r="I13" s="229"/>
      <c r="J13" s="229"/>
    </row>
    <row r="14" spans="1:12" x14ac:dyDescent="0.25">
      <c r="A14" s="336"/>
      <c r="B14" s="77" t="s">
        <v>46</v>
      </c>
      <c r="C14" s="229"/>
      <c r="D14" s="229"/>
      <c r="E14" s="229"/>
      <c r="F14" s="229"/>
      <c r="G14" s="229"/>
      <c r="H14" s="229"/>
      <c r="I14" s="229"/>
      <c r="J14" s="229"/>
    </row>
    <row r="15" spans="1:12" x14ac:dyDescent="0.25">
      <c r="A15" s="336"/>
      <c r="B15" s="77" t="s">
        <v>47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36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36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36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36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36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36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budzet1</cp:lastModifiedBy>
  <cp:lastPrinted>2024-07-04T12:52:17Z</cp:lastPrinted>
  <dcterms:created xsi:type="dcterms:W3CDTF">2015-10-27T15:40:46Z</dcterms:created>
  <dcterms:modified xsi:type="dcterms:W3CDTF">2024-07-31T10:05:16Z</dcterms:modified>
</cp:coreProperties>
</file>